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<sst xmlns="http://schemas.openxmlformats.org/spreadsheetml/2006/main" count="53" uniqueCount="46">
  <si>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</si>
  <si>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</si>
  <si>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</si>
  <si>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</si>
  <si>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</si>
  <si>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</si>
  <si>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</si>
  <si>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</si>
  <si>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</si>
  <si>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</si>
  <si>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</si>
  <si>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</si>
  <si>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</si>
  <si>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</si>
  <si>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</si>
  <si>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</si>
  <si>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</si>
  <si>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</si>
  <si>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</si>
  <si>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</si>
  <si>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</si>
  <si>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</si>
  <si>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</si>
  <si>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</si>
  <si>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</si>
  <si>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</si>
  <si>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</si>
  <si>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</si>
  <si>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</si>
  <si>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</si>
  <si>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</si>
  <si>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</si>
  <si>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</si>
  <si>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 xml:space="preserve">£1,511.48 spent on Jubilee Celebrations. New speed sign purchased at £4,614, taken from </t>
  </si>
  <si>
    <t xml:space="preserve">earmarked reserves. </t>
  </si>
  <si>
    <t>A grant of £797.39 was received from UDC for Jubilee Celebrations. £677.02 funds raised for</t>
  </si>
  <si>
    <t>Jubilee Celebrations.VAT reimbursment rec'd for 2012/22 of £742.41 and £1,471.46 for 2022/23.</t>
  </si>
  <si>
    <t>Wendens Ambo Parish Council</t>
  </si>
  <si>
    <t>Fence Repairs</t>
  </si>
  <si>
    <t>Replacement Notice Board</t>
  </si>
  <si>
    <t>Replacement Seats</t>
  </si>
  <si>
    <t>Youth Club Reserves</t>
  </si>
  <si>
    <t>Speed Watch Fund</t>
  </si>
  <si>
    <t>Small Projects</t>
  </si>
  <si>
    <t>Play Park Reserves</t>
  </si>
  <si>
    <t>Funds raised from Village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</si>
</sst>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[$£-809]* #,##0.00_-;\-[$£-809]* #,##0.00_-;_-[$£-809]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0" fillId="35" borderId="11" xfId="0" applyFont="1" applyFill="1" applyBorder="1" applyAlignment="1">
      <alignment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2" fillId="37" borderId="11" xfId="0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0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 indent="2"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50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0" fontId="50" fillId="0" borderId="13" xfId="0" applyFont="1" applyBorder="1" applyAlignment="1">
      <alignment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8" fontId="50" fillId="0" borderId="11" xfId="0" applyNumberFormat="1" applyFont="1" applyBorder="1" applyAlignment="1">
      <alignment wrapText="1"/>
    </xf>
    <xf numFmtId="0" fontId="57" fillId="38" borderId="0" xfId="0" applyFont="1" applyFill="1" applyAlignment="1">
      <alignment/>
    </xf>
    <xf numFmtId="0" fontId="57" fillId="0" borderId="0" xfId="0" applyFont="1" applyAlignment="1">
      <alignment/>
    </xf>
    <xf numFmtId="2" fontId="0" fillId="38" borderId="0" xfId="0" applyNumberFormat="1" applyFill="1" applyAlignment="1">
      <alignment/>
    </xf>
    <xf numFmtId="2" fontId="0" fillId="38" borderId="0" xfId="0" applyNumberFormat="1" applyFont="1" applyFill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168" fontId="48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A1">
      <selection activeCell="E3" sqref="E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8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9"/>
    </row>
    <row r="2" spans="1:13" ht="15">
      <c r="A2" s="29" t="s">
        <v>17</v>
      </c>
      <c r="B2" s="24"/>
      <c r="C2" s="36" t="s">
        <v>37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5"/>
      <c r="L3" s="9"/>
    </row>
    <row r="4" ht="13.5">
      <c r="A4" s="1" t="s">
        <v>29</v>
      </c>
    </row>
    <row r="5" spans="1:13" ht="99" customHeight="1">
      <c r="A5" s="46" t="s">
        <v>30</v>
      </c>
      <c r="B5" s="47"/>
      <c r="C5" s="47"/>
      <c r="D5" s="47"/>
      <c r="E5" s="47"/>
      <c r="F5" s="47"/>
      <c r="G5" s="47"/>
      <c r="H5" s="47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7" t="s">
        <v>31</v>
      </c>
      <c r="E8" s="27"/>
      <c r="F8" s="37" t="s">
        <v>32</v>
      </c>
      <c r="G8" s="37" t="s">
        <v>0</v>
      </c>
      <c r="H8" s="37" t="s">
        <v>0</v>
      </c>
      <c r="I8" s="37"/>
      <c r="J8" s="37"/>
      <c r="K8" s="37"/>
      <c r="L8" s="38" t="s">
        <v>15</v>
      </c>
      <c r="M8" s="10" t="s">
        <v>10</v>
      </c>
      <c r="N8" s="39" t="s">
        <v>27</v>
      </c>
    </row>
    <row r="9" spans="4:14" ht="13.5">
      <c r="D9" s="37" t="s">
        <v>1</v>
      </c>
      <c r="E9" s="27"/>
      <c r="F9" s="37" t="s">
        <v>1</v>
      </c>
      <c r="G9" s="37" t="s">
        <v>1</v>
      </c>
      <c r="H9" s="37" t="s">
        <v>14</v>
      </c>
      <c r="I9" s="37"/>
      <c r="J9" s="37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2" t="s">
        <v>2</v>
      </c>
      <c r="B11" s="42"/>
      <c r="C11" s="42"/>
      <c r="D11" s="8">
        <v>34012</v>
      </c>
      <c r="F11" s="8">
        <v>31122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3" t="s">
        <v>20</v>
      </c>
      <c r="B13" s="44"/>
      <c r="C13" s="45"/>
      <c r="D13" s="8">
        <v>10500</v>
      </c>
      <c r="F13" s="8">
        <v>10500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13"/>
    </row>
    <row r="15" spans="1:14" ht="19.5" customHeight="1" thickBot="1">
      <c r="A15" s="41" t="s">
        <v>3</v>
      </c>
      <c r="B15" s="41"/>
      <c r="C15" s="41"/>
      <c r="D15" s="8">
        <v>1096</v>
      </c>
      <c r="F15" s="8">
        <v>4416</v>
      </c>
      <c r="G15" s="5">
        <f>F15-D15</f>
        <v>3320</v>
      </c>
      <c r="H15" s="6">
        <f>IF((D15&gt;F15),(D15-F15)/D15,IF(D15&lt;F15,-(D15-F15)/D15,IF(D15=F15,0)))</f>
        <v>3.0291970802919708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50" t="s">
        <v>35</v>
      </c>
    </row>
    <row r="16" spans="4:14" ht="14.25" thickBot="1">
      <c r="D16" s="5"/>
      <c r="F16" s="5"/>
      <c r="G16" s="5"/>
      <c r="H16" s="6"/>
      <c r="K16" s="4"/>
      <c r="L16" s="4"/>
      <c r="N16" s="51" t="s">
        <v>36</v>
      </c>
    </row>
    <row r="17" spans="1:14" ht="19.5" customHeight="1" thickBot="1">
      <c r="A17" s="41" t="s">
        <v>4</v>
      </c>
      <c r="B17" s="41"/>
      <c r="C17" s="41"/>
      <c r="D17" s="8">
        <v>6453</v>
      </c>
      <c r="F17" s="8">
        <v>6196</v>
      </c>
      <c r="G17" s="5">
        <f>F17-D17</f>
        <v>-257</v>
      </c>
      <c r="H17" s="6">
        <f>IF((D17&gt;F17),(D17-F17)/D17,IF(D17&lt;F17,-(D17-F17)/D17,IF(D17=F17,0)))</f>
        <v>0.03982643731597706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1" t="s">
        <v>7</v>
      </c>
      <c r="B19" s="41"/>
      <c r="C19" s="41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1" t="s">
        <v>21</v>
      </c>
      <c r="B21" s="41"/>
      <c r="C21" s="41"/>
      <c r="D21" s="8">
        <v>8033</v>
      </c>
      <c r="F21" s="8">
        <v>13321</v>
      </c>
      <c r="G21" s="5">
        <f>F21-D21</f>
        <v>5288</v>
      </c>
      <c r="H21" s="6">
        <f>IF((D21&gt;F21),(D21-F21)/D21,IF(D21&lt;F21,-(D21-F21)/D21,IF(D21=F21,0)))</f>
        <v>0.6582845761234906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52" t="s">
        <v>33</v>
      </c>
    </row>
    <row r="22" spans="4:14" ht="14.25" thickBot="1">
      <c r="D22" s="5"/>
      <c r="F22" s="5"/>
      <c r="G22" s="5"/>
      <c r="H22" s="6"/>
      <c r="K22" s="4"/>
      <c r="L22" s="4"/>
      <c r="N22" s="23" t="s">
        <v>34</v>
      </c>
    </row>
    <row r="23" spans="1:14" ht="19.5" customHeight="1" thickBot="1">
      <c r="A23" s="7" t="s">
        <v>5</v>
      </c>
      <c r="D23" s="2">
        <f>D11+D13+D15-D17-D19-D21</f>
        <v>31122</v>
      </c>
      <c r="F23" s="2">
        <f>F11+F13+F15-F17-F19-F21</f>
        <v>26521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1" t="s">
        <v>9</v>
      </c>
      <c r="B26" s="41"/>
      <c r="C26" s="41"/>
      <c r="D26" s="8">
        <v>31122</v>
      </c>
      <c r="F26" s="8">
        <v>26521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1" t="s">
        <v>8</v>
      </c>
      <c r="B28" s="41"/>
      <c r="C28" s="41"/>
      <c r="D28" s="8">
        <v>93205</v>
      </c>
      <c r="F28" s="8">
        <v>101110</v>
      </c>
      <c r="G28" s="5">
        <f>F28-D28</f>
        <v>7905</v>
      </c>
      <c r="H28" s="6">
        <f>IF((D28&gt;F28),(D28-F28)/D28,IF(D28&lt;F28,-(D28-F28)/D28,IF(D28=F28,0)))</f>
        <v>0.08481304651038034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1" t="s">
        <v>6</v>
      </c>
      <c r="B30" s="41"/>
      <c r="C30" s="41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6" max="6" width="11.421875" style="0" bestFit="1" customWidth="1"/>
  </cols>
  <sheetData>
    <row r="1" ht="15.75" customHeight="1">
      <c r="A1" s="32" t="s">
        <v>22</v>
      </c>
    </row>
    <row r="2" ht="15.75" customHeight="1">
      <c r="A2" s="40" t="s">
        <v>28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38</v>
      </c>
      <c r="D7" s="55">
        <v>1000</v>
      </c>
    </row>
    <row r="8" spans="2:4" ht="15" customHeight="1">
      <c r="B8" s="53" t="s">
        <v>39</v>
      </c>
      <c r="C8" s="54"/>
      <c r="D8" s="56">
        <v>2500</v>
      </c>
    </row>
    <row r="9" spans="2:4" ht="14.25">
      <c r="B9" s="34" t="s">
        <v>40</v>
      </c>
      <c r="D9" s="55">
        <v>1000</v>
      </c>
    </row>
    <row r="10" spans="2:4" ht="14.25">
      <c r="B10" s="34" t="s">
        <v>41</v>
      </c>
      <c r="D10" s="55">
        <v>882.57</v>
      </c>
    </row>
    <row r="11" spans="2:4" ht="14.25">
      <c r="B11" s="34" t="s">
        <v>42</v>
      </c>
      <c r="D11" s="55">
        <v>250</v>
      </c>
    </row>
    <row r="12" spans="2:4" ht="14.25">
      <c r="B12" s="34" t="s">
        <v>43</v>
      </c>
      <c r="D12" s="55">
        <v>488.88</v>
      </c>
    </row>
    <row r="13" spans="2:4" ht="14.25">
      <c r="B13" s="34" t="s">
        <v>44</v>
      </c>
      <c r="D13" s="55">
        <v>6016.22</v>
      </c>
    </row>
    <row r="14" spans="2:5" ht="14.25">
      <c r="B14" s="54" t="s">
        <v>45</v>
      </c>
      <c r="D14" s="55">
        <v>729.04</v>
      </c>
      <c r="E14" s="58"/>
    </row>
    <row r="15" ht="14.25">
      <c r="E15" s="57">
        <f>SUM(D7:D14)</f>
        <v>12866.71</v>
      </c>
    </row>
    <row r="16" spans="1:4" ht="14.25">
      <c r="A16" s="31" t="s">
        <v>25</v>
      </c>
      <c r="D16" s="34">
        <v>13653.87</v>
      </c>
    </row>
    <row r="17" ht="14.25">
      <c r="E17" s="33">
        <f>D16</f>
        <v>13653.87</v>
      </c>
    </row>
    <row r="18" spans="1:6" ht="15" thickBot="1">
      <c r="A18" s="31" t="s">
        <v>26</v>
      </c>
      <c r="F18" s="59">
        <f>E15+E17</f>
        <v>26520.58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Amanda Lindsell</cp:lastModifiedBy>
  <cp:lastPrinted>2023-05-09T14:01:30Z</cp:lastPrinted>
  <dcterms:created xsi:type="dcterms:W3CDTF">2012-07-11T10:01:28Z</dcterms:created>
  <dcterms:modified xsi:type="dcterms:W3CDTF">2023-05-09T14:01:55Z</dcterms:modified>
  <cp:category/>
  <cp:version/>
  <cp:contentType/>
  <cp:contentStatus/>
</cp:coreProperties>
</file>